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85" activeTab="0"/>
  </bookViews>
  <sheets>
    <sheet name="Tabelle1" sheetId="1" r:id="rId1"/>
    <sheet name="Tabelle2" sheetId="2" r:id="rId2"/>
  </sheets>
  <definedNames>
    <definedName name="_xlnm.Print_Area" localSheetId="0">'Tabelle1'!$A$1:$M$37</definedName>
  </definedNames>
  <calcPr fullCalcOnLoad="1"/>
</workbook>
</file>

<file path=xl/sharedStrings.xml><?xml version="1.0" encoding="utf-8"?>
<sst xmlns="http://schemas.openxmlformats.org/spreadsheetml/2006/main" count="30" uniqueCount="22">
  <si>
    <t>Produktrechner</t>
  </si>
  <si>
    <r>
      <t>CO</t>
    </r>
    <r>
      <rPr>
        <vertAlign val="subscript"/>
        <sz val="14"/>
        <color indexed="23"/>
        <rFont val="HelveticaNeue LT 55 Roman"/>
        <family val="0"/>
      </rPr>
      <t>2</t>
    </r>
    <r>
      <rPr>
        <sz val="14"/>
        <color indexed="23"/>
        <rFont val="HelveticaNeue LT 55 Roman"/>
        <family val="0"/>
      </rPr>
      <t>-Einsparung dank Biogas.</t>
    </r>
  </si>
  <si>
    <t>Produkt</t>
  </si>
  <si>
    <t>Verbrauch in kWh</t>
  </si>
  <si>
    <t>Erdgas</t>
  </si>
  <si>
    <t>mit 5% Biogas</t>
  </si>
  <si>
    <t>mit 20% Biogas</t>
  </si>
  <si>
    <t>100% Biogas</t>
  </si>
  <si>
    <t>bitte auswählen …</t>
  </si>
  <si>
    <t>Mehrpreis pro kWh in Rp.</t>
  </si>
  <si>
    <t>Mehrpreis - Total in CHF</t>
  </si>
  <si>
    <r>
      <t>CO</t>
    </r>
    <r>
      <rPr>
        <b/>
        <vertAlign val="subscript"/>
        <sz val="10"/>
        <rFont val="HelveticaNeue LT 55 Roman"/>
        <family val="0"/>
      </rPr>
      <t>2</t>
    </r>
    <r>
      <rPr>
        <b/>
        <sz val="10"/>
        <rFont val="HelveticaNeue LT 55 Roman"/>
        <family val="0"/>
      </rPr>
      <t>-Einsparung in kg /Jahr</t>
    </r>
  </si>
  <si>
    <r>
      <t>Berechnungsgrundlage der erwähnten CO</t>
    </r>
    <r>
      <rPr>
        <vertAlign val="subscript"/>
        <sz val="8"/>
        <rFont val="HelveticaNeue LT 55 Roman"/>
        <family val="0"/>
      </rPr>
      <t>2</t>
    </r>
    <r>
      <rPr>
        <sz val="8"/>
        <rFont val="HelveticaNeue LT 55 Roman"/>
        <family val="0"/>
      </rPr>
      <t>-Reduktion: BAFU (198 gr/kWh)</t>
    </r>
  </si>
  <si>
    <t>Preisliste - 01.01.2011</t>
  </si>
  <si>
    <r>
      <t>Tarif H</t>
    </r>
    <r>
      <rPr>
        <sz val="12"/>
        <rFont val="HelveticaNeue LT 55 Roman"/>
        <family val="0"/>
      </rPr>
      <t xml:space="preserve"> (Heizung)</t>
    </r>
  </si>
  <si>
    <r>
      <t>Tarif U</t>
    </r>
    <r>
      <rPr>
        <sz val="12"/>
        <rFont val="HelveticaNeue LT 55 Roman"/>
        <family val="0"/>
      </rPr>
      <t xml:space="preserve"> (Zweistoffanlagen)</t>
    </r>
  </si>
  <si>
    <t>Preis in CHF*</t>
  </si>
  <si>
    <t xml:space="preserve">*exkl. MwSt. </t>
  </si>
  <si>
    <t>Bestellen</t>
  </si>
  <si>
    <t>kWh</t>
  </si>
  <si>
    <t>Gasversorgung Kilchberg</t>
  </si>
  <si>
    <t>Tarif H (Heizung)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</si>
</sst>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0.0\ \R\p."/>
    <numFmt numFmtId="172" formatCode="[$CHF]\ #,##0.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0">
    <font>
      <sz val="10"/>
      <name val="HelveticaNeue LT 55 Roman"/>
      <family val="0"/>
    </font>
    <font>
      <sz val="10"/>
      <name val="Arial"/>
      <family val="0"/>
    </font>
    <font>
      <sz val="8"/>
      <name val="HelveticaNeue LT 55 Roman"/>
      <family val="0"/>
    </font>
    <font>
      <b/>
      <sz val="14"/>
      <name val="HelveticaNeue LT 55 Roman"/>
      <family val="0"/>
    </font>
    <font>
      <sz val="14"/>
      <color indexed="23"/>
      <name val="HelveticaNeue LT 55 Roman"/>
      <family val="0"/>
    </font>
    <font>
      <vertAlign val="subscript"/>
      <sz val="14"/>
      <color indexed="23"/>
      <name val="HelveticaNeue LT 55 Roman"/>
      <family val="0"/>
    </font>
    <font>
      <b/>
      <sz val="10"/>
      <name val="HelveticaNeue LT 55 Roman"/>
      <family val="0"/>
    </font>
    <font>
      <b/>
      <sz val="10"/>
      <color indexed="9"/>
      <name val="HelveticaNeue LT 55 Roman"/>
      <family val="0"/>
    </font>
    <font>
      <b/>
      <sz val="10"/>
      <color indexed="8"/>
      <name val="HelveticaNeue LT 55 Roman"/>
      <family val="0"/>
    </font>
    <font>
      <b/>
      <vertAlign val="subscript"/>
      <sz val="10"/>
      <name val="HelveticaNeue LT 55 Roman"/>
      <family val="0"/>
    </font>
    <font>
      <sz val="10"/>
      <color indexed="9"/>
      <name val="HelveticaNeue LT 55 Roman"/>
      <family val="0"/>
    </font>
    <font>
      <b/>
      <sz val="12"/>
      <name val="HelveticaNeue LT 55 Roman"/>
      <family val="0"/>
    </font>
    <font>
      <sz val="12"/>
      <name val="HelveticaNeue LT 55 Roman"/>
      <family val="0"/>
    </font>
    <font>
      <u val="single"/>
      <sz val="10"/>
      <color indexed="12"/>
      <name val="Arial"/>
      <family val="2"/>
    </font>
    <font>
      <vertAlign val="subscript"/>
      <sz val="8"/>
      <name val="HelveticaNeue LT 55 Roman"/>
      <family val="0"/>
    </font>
    <font>
      <u val="single"/>
      <sz val="7.5"/>
      <color indexed="36"/>
      <name val="HelveticaNeue LT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6" fillId="33" borderId="0" xfId="53" applyFont="1" applyFill="1" applyBorder="1" applyAlignment="1">
      <alignment horizontal="right" indent="1"/>
      <protection/>
    </xf>
    <xf numFmtId="0" fontId="7" fillId="34" borderId="10" xfId="53" applyFont="1" applyFill="1" applyBorder="1">
      <alignment/>
      <protection/>
    </xf>
    <xf numFmtId="3" fontId="7" fillId="34" borderId="10" xfId="53" applyNumberFormat="1" applyFont="1" applyFill="1" applyBorder="1" applyAlignment="1">
      <alignment horizontal="right" indent="1"/>
      <protection/>
    </xf>
    <xf numFmtId="4" fontId="8" fillId="33" borderId="0" xfId="53" applyNumberFormat="1" applyFont="1" applyFill="1" applyBorder="1" applyAlignment="1">
      <alignment horizontal="right" indent="1"/>
      <protection/>
    </xf>
    <xf numFmtId="4" fontId="8" fillId="33" borderId="11" xfId="53" applyNumberFormat="1" applyFont="1" applyFill="1" applyBorder="1" applyAlignment="1">
      <alignment horizontal="right" indent="1"/>
      <protection/>
    </xf>
    <xf numFmtId="4" fontId="8" fillId="35" borderId="11" xfId="53" applyNumberFormat="1" applyFont="1" applyFill="1" applyBorder="1" applyAlignment="1">
      <alignment horizontal="right" indent="1"/>
      <protection/>
    </xf>
    <xf numFmtId="4" fontId="8" fillId="35" borderId="0" xfId="53" applyNumberFormat="1" applyFont="1" applyFill="1" applyBorder="1" applyAlignment="1">
      <alignment horizontal="right" indent="1"/>
      <protection/>
    </xf>
    <xf numFmtId="0" fontId="6" fillId="0" borderId="0" xfId="53" applyFont="1" applyBorder="1">
      <alignment/>
      <protection/>
    </xf>
    <xf numFmtId="0" fontId="6" fillId="33" borderId="11" xfId="53" applyFont="1" applyFill="1" applyBorder="1" applyAlignment="1">
      <alignment horizontal="left" vertical="center" wrapText="1" indent="1"/>
      <protection/>
    </xf>
    <xf numFmtId="3" fontId="10" fillId="33" borderId="11" xfId="53" applyNumberFormat="1" applyFont="1" applyFill="1" applyBorder="1" applyAlignment="1">
      <alignment horizontal="right" vertical="center" indent="1"/>
      <protection/>
    </xf>
    <xf numFmtId="170" fontId="6" fillId="33" borderId="11" xfId="53" applyNumberFormat="1" applyFont="1" applyFill="1" applyBorder="1" applyAlignment="1">
      <alignment horizontal="right" vertical="center" indent="1"/>
      <protection/>
    </xf>
    <xf numFmtId="170" fontId="6" fillId="33" borderId="0" xfId="53" applyNumberFormat="1" applyFont="1" applyFill="1" applyBorder="1" applyAlignment="1">
      <alignment horizontal="right" vertical="center" indent="1"/>
      <protection/>
    </xf>
    <xf numFmtId="0" fontId="6" fillId="33" borderId="12" xfId="53" applyFont="1" applyFill="1" applyBorder="1">
      <alignment/>
      <protection/>
    </xf>
    <xf numFmtId="0" fontId="6" fillId="33" borderId="12" xfId="53" applyFont="1" applyFill="1" applyBorder="1" applyAlignment="1">
      <alignment horizontal="left"/>
      <protection/>
    </xf>
    <xf numFmtId="0" fontId="6" fillId="33" borderId="13" xfId="53" applyFont="1" applyFill="1" applyBorder="1" applyAlignment="1">
      <alignment horizontal="right" indent="1"/>
      <protection/>
    </xf>
    <xf numFmtId="0" fontId="6" fillId="33" borderId="12" xfId="53" applyFont="1" applyFill="1" applyBorder="1" applyAlignment="1">
      <alignment horizontal="right" indent="1"/>
      <protection/>
    </xf>
    <xf numFmtId="0" fontId="6" fillId="35" borderId="12" xfId="53" applyFont="1" applyFill="1" applyBorder="1" applyAlignment="1">
      <alignment horizontal="right" indent="1"/>
      <protection/>
    </xf>
    <xf numFmtId="0" fontId="6" fillId="33" borderId="11" xfId="53" applyFont="1" applyFill="1" applyBorder="1">
      <alignment/>
      <protection/>
    </xf>
    <xf numFmtId="0" fontId="11" fillId="33" borderId="10" xfId="53" applyFont="1" applyFill="1" applyBorder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 applyAlignment="1">
      <alignment horizontal="right" indent="1"/>
      <protection/>
    </xf>
    <xf numFmtId="0" fontId="8" fillId="33" borderId="0" xfId="53" applyFont="1" applyFill="1" applyAlignment="1">
      <alignment horizontal="right"/>
      <protection/>
    </xf>
    <xf numFmtId="0" fontId="0" fillId="33" borderId="0" xfId="53" applyFill="1">
      <alignment/>
      <protection/>
    </xf>
    <xf numFmtId="0" fontId="0" fillId="33" borderId="0" xfId="53" applyFill="1" applyBorder="1" applyAlignment="1">
      <alignment horizontal="right" indent="1"/>
      <protection/>
    </xf>
    <xf numFmtId="0" fontId="0" fillId="33" borderId="0" xfId="53" applyFill="1" applyAlignment="1">
      <alignment horizontal="right" indent="1"/>
      <protection/>
    </xf>
    <xf numFmtId="0" fontId="0" fillId="0" borderId="10" xfId="53" applyFont="1" applyBorder="1">
      <alignment/>
      <protection/>
    </xf>
    <xf numFmtId="0" fontId="0" fillId="33" borderId="0" xfId="53" applyFont="1" applyFill="1" applyBorder="1" applyAlignment="1">
      <alignment horizontal="right" indent="1"/>
      <protection/>
    </xf>
    <xf numFmtId="0" fontId="0" fillId="0" borderId="12" xfId="53" applyFont="1" applyFill="1" applyBorder="1" applyAlignment="1">
      <alignment horizontal="right" indent="1"/>
      <protection/>
    </xf>
    <xf numFmtId="0" fontId="0" fillId="33" borderId="12" xfId="53" applyFont="1" applyFill="1" applyBorder="1" applyAlignment="1">
      <alignment horizontal="right" indent="1"/>
      <protection/>
    </xf>
    <xf numFmtId="0" fontId="0" fillId="35" borderId="12" xfId="53" applyFont="1" applyFill="1" applyBorder="1" applyAlignment="1">
      <alignment horizontal="right" indent="1"/>
      <protection/>
    </xf>
    <xf numFmtId="4" fontId="0" fillId="33" borderId="0" xfId="53" applyNumberFormat="1" applyFill="1" applyBorder="1" applyAlignment="1">
      <alignment horizontal="right" indent="1"/>
      <protection/>
    </xf>
    <xf numFmtId="4" fontId="0" fillId="33" borderId="0" xfId="53" applyNumberFormat="1" applyFont="1" applyFill="1" applyBorder="1" applyAlignment="1">
      <alignment horizontal="right" indent="1"/>
      <protection/>
    </xf>
    <xf numFmtId="0" fontId="0" fillId="33" borderId="13" xfId="53" applyFont="1" applyFill="1" applyBorder="1" applyAlignment="1">
      <alignment horizontal="left" indent="1"/>
      <protection/>
    </xf>
    <xf numFmtId="4" fontId="0" fillId="33" borderId="13" xfId="53" applyNumberFormat="1" applyFill="1" applyBorder="1" applyAlignment="1">
      <alignment horizontal="right" indent="1"/>
      <protection/>
    </xf>
    <xf numFmtId="4" fontId="0" fillId="0" borderId="13" xfId="53" applyNumberFormat="1" applyFont="1" applyFill="1" applyBorder="1" applyAlignment="1">
      <alignment horizontal="right" indent="1"/>
      <protection/>
    </xf>
    <xf numFmtId="0" fontId="0" fillId="33" borderId="0" xfId="53" applyFont="1" applyFill="1" applyBorder="1">
      <alignment/>
      <protection/>
    </xf>
    <xf numFmtId="0" fontId="0" fillId="33" borderId="0" xfId="53" applyFill="1" applyBorder="1">
      <alignment/>
      <protection/>
    </xf>
    <xf numFmtId="0" fontId="0" fillId="0" borderId="13" xfId="53" applyFont="1" applyBorder="1" applyAlignment="1">
      <alignment horizontal="left" indent="1"/>
      <protection/>
    </xf>
    <xf numFmtId="0" fontId="0" fillId="33" borderId="0" xfId="53" applyFont="1" applyFill="1" applyBorder="1" applyAlignment="1">
      <alignment horizontal="right" vertical="center" indent="4"/>
      <protection/>
    </xf>
    <xf numFmtId="170" fontId="0" fillId="33" borderId="0" xfId="53" applyNumberFormat="1" applyFont="1" applyFill="1" applyBorder="1" applyAlignment="1">
      <alignment horizontal="right" vertical="center" indent="1"/>
      <protection/>
    </xf>
    <xf numFmtId="0" fontId="0" fillId="33" borderId="0" xfId="53" applyFont="1" applyFill="1" applyBorder="1" applyAlignment="1">
      <alignment vertical="center"/>
      <protection/>
    </xf>
    <xf numFmtId="170" fontId="0" fillId="33" borderId="0" xfId="53" applyNumberFormat="1" applyFill="1" applyBorder="1" applyAlignment="1">
      <alignment horizontal="right" indent="1"/>
      <protection/>
    </xf>
    <xf numFmtId="0" fontId="0" fillId="0" borderId="0" xfId="53" applyFill="1" applyBorder="1">
      <alignment/>
      <protection/>
    </xf>
    <xf numFmtId="0" fontId="0" fillId="0" borderId="14" xfId="53" applyFont="1" applyFill="1" applyBorder="1">
      <alignment/>
      <protection/>
    </xf>
    <xf numFmtId="4" fontId="0" fillId="0" borderId="14" xfId="53" applyNumberFormat="1" applyFill="1" applyBorder="1" applyAlignment="1">
      <alignment horizontal="right" indent="1"/>
      <protection/>
    </xf>
    <xf numFmtId="170" fontId="0" fillId="0" borderId="14" xfId="53" applyNumberFormat="1" applyFill="1" applyBorder="1" applyAlignment="1">
      <alignment horizontal="right" indent="1"/>
      <protection/>
    </xf>
    <xf numFmtId="170" fontId="0" fillId="0" borderId="14" xfId="53" applyNumberFormat="1" applyFont="1" applyFill="1" applyBorder="1" applyAlignment="1">
      <alignment horizontal="right" indent="1"/>
      <protection/>
    </xf>
    <xf numFmtId="0" fontId="0" fillId="33" borderId="11" xfId="53" applyFill="1" applyBorder="1">
      <alignment/>
      <protection/>
    </xf>
    <xf numFmtId="0" fontId="0" fillId="33" borderId="11" xfId="53" applyFont="1" applyFill="1" applyBorder="1" applyAlignment="1">
      <alignment horizontal="right" indent="1"/>
      <protection/>
    </xf>
    <xf numFmtId="0" fontId="0" fillId="35" borderId="11" xfId="53" applyFont="1" applyFill="1" applyBorder="1" applyAlignment="1">
      <alignment horizontal="right" indent="1"/>
      <protection/>
    </xf>
    <xf numFmtId="171" fontId="0" fillId="33" borderId="0" xfId="53" applyNumberFormat="1" applyFill="1" applyBorder="1" applyAlignment="1">
      <alignment horizontal="right" indent="1"/>
      <protection/>
    </xf>
    <xf numFmtId="0" fontId="0" fillId="33" borderId="12" xfId="53" applyFill="1" applyBorder="1">
      <alignment/>
      <protection/>
    </xf>
    <xf numFmtId="172" fontId="0" fillId="33" borderId="12" xfId="53" applyNumberFormat="1" applyFill="1" applyBorder="1" applyAlignment="1">
      <alignment horizontal="right" indent="1"/>
      <protection/>
    </xf>
    <xf numFmtId="171" fontId="0" fillId="33" borderId="12" xfId="53" applyNumberFormat="1" applyFill="1" applyBorder="1" applyAlignment="1">
      <alignment horizontal="right" indent="1"/>
      <protection/>
    </xf>
    <xf numFmtId="171" fontId="0" fillId="35" borderId="13" xfId="53" applyNumberFormat="1" applyFill="1" applyBorder="1" applyAlignment="1">
      <alignment horizontal="right" indent="1"/>
      <protection/>
    </xf>
    <xf numFmtId="172" fontId="0" fillId="33" borderId="11" xfId="53" applyNumberFormat="1" applyFill="1" applyBorder="1" applyAlignment="1">
      <alignment horizontal="right" indent="1"/>
      <protection/>
    </xf>
    <xf numFmtId="171" fontId="0" fillId="33" borderId="11" xfId="53" applyNumberFormat="1" applyFill="1" applyBorder="1" applyAlignment="1">
      <alignment horizontal="right" indent="1"/>
      <protection/>
    </xf>
    <xf numFmtId="171" fontId="0" fillId="35" borderId="11" xfId="53" applyNumberFormat="1" applyFill="1" applyBorder="1" applyAlignment="1">
      <alignment horizontal="right" indent="1"/>
      <protection/>
    </xf>
    <xf numFmtId="0" fontId="0" fillId="0" borderId="0" xfId="53" applyBorder="1" applyAlignment="1">
      <alignment horizontal="right" indent="1"/>
      <protection/>
    </xf>
    <xf numFmtId="0" fontId="0" fillId="0" borderId="0" xfId="53">
      <alignment/>
      <protection/>
    </xf>
    <xf numFmtId="0" fontId="0" fillId="0" borderId="0" xfId="53" applyAlignment="1">
      <alignment horizontal="right" indent="1"/>
      <protection/>
    </xf>
    <xf numFmtId="0" fontId="0" fillId="35" borderId="12" xfId="53" applyFont="1" applyFill="1" applyBorder="1" applyAlignment="1">
      <alignment horizontal="right" indent="1"/>
      <protection/>
    </xf>
    <xf numFmtId="0" fontId="6" fillId="0" borderId="0" xfId="53" applyFont="1" applyFill="1" applyBorder="1">
      <alignment/>
      <protection/>
    </xf>
    <xf numFmtId="0" fontId="13" fillId="34" borderId="10" xfId="48" applyFill="1" applyBorder="1" applyAlignment="1" applyProtection="1">
      <alignment horizontal="center"/>
      <protection/>
    </xf>
    <xf numFmtId="0" fontId="0" fillId="33" borderId="0" xfId="53" applyFont="1" applyFill="1">
      <alignment/>
      <protection/>
    </xf>
    <xf numFmtId="0" fontId="6" fillId="33" borderId="12" xfId="5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Mutationen-Preisliste_Preisanpassung_Januar-2010bro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8</xdr:row>
      <xdr:rowOff>19050</xdr:rowOff>
    </xdr:from>
    <xdr:to>
      <xdr:col>0</xdr:col>
      <xdr:colOff>2124075</xdr:colOff>
      <xdr:row>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828800" y="1485900"/>
          <a:ext cx="295275" cy="142875"/>
        </a:xfrm>
        <a:prstGeom prst="up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Neue LT 55 Roman"/>
              <a:ea typeface="HelveticaNeue LT 55 Roman"/>
              <a:cs typeface="HelveticaNeue LT 55 Roman"/>
            </a:rPr>
            <a:t/>
          </a:r>
        </a:p>
      </xdr:txBody>
    </xdr:sp>
    <xdr:clientData/>
  </xdr:twoCellAnchor>
  <xdr:twoCellAnchor>
    <xdr:from>
      <xdr:col>2</xdr:col>
      <xdr:colOff>1676400</xdr:colOff>
      <xdr:row>8</xdr:row>
      <xdr:rowOff>19050</xdr:rowOff>
    </xdr:from>
    <xdr:to>
      <xdr:col>3</xdr:col>
      <xdr:colOff>9525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838575" y="1485900"/>
          <a:ext cx="295275" cy="142875"/>
        </a:xfrm>
        <a:prstGeom prst="upArrow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Neue LT 55 Roman"/>
              <a:ea typeface="HelveticaNeue LT 55 Roman"/>
              <a:cs typeface="HelveticaNeue LT 55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lchberg.ch/xml_1/internet/de/application/d20/f28.cf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5" zoomScaleNormal="95" zoomScalePageLayoutView="0" workbookViewId="0" topLeftCell="A1">
      <selection activeCell="P9" sqref="P9:T12"/>
    </sheetView>
  </sheetViews>
  <sheetFormatPr defaultColWidth="11.00390625" defaultRowHeight="12.75"/>
  <cols>
    <col min="1" max="1" width="28.00390625" style="62" customWidth="1"/>
    <col min="2" max="2" width="0.37109375" style="26" customWidth="1"/>
    <col min="3" max="3" width="25.75390625" style="62" customWidth="1"/>
    <col min="4" max="4" width="0.37109375" style="26" customWidth="1"/>
    <col min="5" max="5" width="29.125" style="62" customWidth="1"/>
    <col min="6" max="6" width="0.37109375" style="26" customWidth="1"/>
    <col min="7" max="7" width="17.00390625" style="63" customWidth="1"/>
    <col min="8" max="8" width="0.37109375" style="26" customWidth="1"/>
    <col min="9" max="9" width="17.125" style="63" customWidth="1"/>
    <col min="10" max="10" width="0.37109375" style="26" customWidth="1"/>
    <col min="11" max="11" width="17.125" style="63" customWidth="1"/>
    <col min="12" max="12" width="0.37109375" style="26" customWidth="1"/>
    <col min="13" max="13" width="17.125" style="63" customWidth="1"/>
  </cols>
  <sheetData>
    <row r="1" spans="1:13" ht="12.75">
      <c r="A1" s="25"/>
      <c r="C1" s="25"/>
      <c r="E1" s="25"/>
      <c r="G1" s="27"/>
      <c r="I1" s="27"/>
      <c r="K1" s="27"/>
      <c r="M1" s="27"/>
    </row>
    <row r="2" spans="1:13" ht="12.75">
      <c r="A2" s="67" t="s">
        <v>20</v>
      </c>
      <c r="C2" s="25"/>
      <c r="E2" s="25"/>
      <c r="G2" s="27"/>
      <c r="I2" s="27"/>
      <c r="K2" s="27"/>
      <c r="M2" s="27"/>
    </row>
    <row r="3" spans="1:13" ht="12.75">
      <c r="A3" s="25"/>
      <c r="C3" s="25"/>
      <c r="E3" s="25"/>
      <c r="G3" s="27"/>
      <c r="I3" s="27"/>
      <c r="K3" s="27"/>
      <c r="M3" s="27"/>
    </row>
    <row r="4" spans="1:13" ht="18">
      <c r="A4" s="1" t="s">
        <v>0</v>
      </c>
      <c r="C4" s="25"/>
      <c r="E4" s="25"/>
      <c r="G4" s="27"/>
      <c r="I4" s="27"/>
      <c r="K4" s="27"/>
      <c r="M4" s="27"/>
    </row>
    <row r="5" spans="1:13" ht="21">
      <c r="A5" s="2" t="s">
        <v>1</v>
      </c>
      <c r="C5" s="25"/>
      <c r="E5" s="25"/>
      <c r="G5" s="27"/>
      <c r="I5" s="27"/>
      <c r="K5" s="27"/>
      <c r="M5" s="27"/>
    </row>
    <row r="6" spans="1:13" ht="12.75">
      <c r="A6" s="25"/>
      <c r="C6" s="25"/>
      <c r="E6" s="25"/>
      <c r="G6" s="27"/>
      <c r="I6" s="27"/>
      <c r="K6" s="27"/>
      <c r="M6" s="27"/>
    </row>
    <row r="7" spans="1:13" ht="12.75">
      <c r="A7" s="28" t="s">
        <v>2</v>
      </c>
      <c r="B7" s="29"/>
      <c r="C7" s="30" t="s">
        <v>3</v>
      </c>
      <c r="D7" s="3"/>
      <c r="E7" s="68" t="s">
        <v>16</v>
      </c>
      <c r="F7" s="29"/>
      <c r="G7" s="31" t="s">
        <v>4</v>
      </c>
      <c r="H7" s="29"/>
      <c r="I7" s="32" t="s">
        <v>5</v>
      </c>
      <c r="J7" s="29"/>
      <c r="K7" s="32" t="s">
        <v>6</v>
      </c>
      <c r="L7" s="29"/>
      <c r="M7" s="64" t="s">
        <v>7</v>
      </c>
    </row>
    <row r="8" spans="1:13" ht="12.75">
      <c r="A8" s="4" t="s">
        <v>21</v>
      </c>
      <c r="B8" s="33"/>
      <c r="C8" s="5">
        <v>0</v>
      </c>
      <c r="D8" s="33"/>
      <c r="E8" s="69"/>
      <c r="F8" s="6"/>
      <c r="G8" s="7">
        <f>VLOOKUP($A$8,$A$15:$M$16,7,FALSE)*$C$8/100</f>
        <v>0</v>
      </c>
      <c r="H8" s="6"/>
      <c r="I8" s="8">
        <f>VLOOKUP($A$8,$A$15:$M$16,9,FALSE)*$C$8/100</f>
        <v>0</v>
      </c>
      <c r="J8" s="6"/>
      <c r="K8" s="8">
        <f>VLOOKUP($A$8,$A$15:$M$16,11,FALSE)*$C$8/100</f>
        <v>0</v>
      </c>
      <c r="L8" s="9"/>
      <c r="M8" s="8">
        <f>VLOOKUP($A$8,$A$15:$M$16,13,FALSE)*$C$8/100</f>
        <v>0</v>
      </c>
    </row>
    <row r="9" spans="1:13" ht="12.75">
      <c r="A9" s="10" t="s">
        <v>8</v>
      </c>
      <c r="B9" s="34"/>
      <c r="C9" s="10">
        <v>100</v>
      </c>
      <c r="D9" s="34"/>
      <c r="E9" s="35" t="s">
        <v>9</v>
      </c>
      <c r="F9" s="34"/>
      <c r="G9" s="36"/>
      <c r="H9" s="34"/>
      <c r="I9" s="37">
        <f>I15-$G$15</f>
        <v>0.5</v>
      </c>
      <c r="J9" s="34"/>
      <c r="K9" s="37">
        <f>K15-$G$15</f>
        <v>1.7999999999999998</v>
      </c>
      <c r="L9" s="37"/>
      <c r="M9" s="37">
        <f>M15-$G$15</f>
        <v>8.1</v>
      </c>
    </row>
    <row r="10" spans="1:13" ht="12.75">
      <c r="A10" s="38"/>
      <c r="B10" s="33"/>
      <c r="C10" s="39"/>
      <c r="D10" s="33"/>
      <c r="E10" s="40" t="s">
        <v>10</v>
      </c>
      <c r="F10" s="33"/>
      <c r="G10" s="36"/>
      <c r="H10" s="33"/>
      <c r="I10" s="36">
        <f>$C$8*I9/100</f>
        <v>0</v>
      </c>
      <c r="J10" s="33"/>
      <c r="K10" s="36">
        <f>$C$8*K9/100</f>
        <v>0</v>
      </c>
      <c r="L10" s="36"/>
      <c r="M10" s="36">
        <f>$C$8*M9/100</f>
        <v>0</v>
      </c>
    </row>
    <row r="11" spans="1:13" ht="14.25">
      <c r="A11" s="41"/>
      <c r="B11" s="42"/>
      <c r="C11" s="43"/>
      <c r="D11" s="42"/>
      <c r="E11" s="11" t="s">
        <v>11</v>
      </c>
      <c r="F11" s="42"/>
      <c r="G11" s="12">
        <v>198</v>
      </c>
      <c r="H11" s="42"/>
      <c r="I11" s="13">
        <f>$C$8*$G$11/1000/100*5</f>
        <v>0</v>
      </c>
      <c r="J11" s="42"/>
      <c r="K11" s="13">
        <f>C8*G11/1000/100*20</f>
        <v>0</v>
      </c>
      <c r="L11" s="14"/>
      <c r="M11" s="13">
        <f>$C$8*$G$11/1000</f>
        <v>0</v>
      </c>
    </row>
    <row r="12" spans="1:13" ht="12.75">
      <c r="A12" s="65" t="s">
        <v>13</v>
      </c>
      <c r="B12" s="44"/>
      <c r="C12" s="45"/>
      <c r="D12" s="44"/>
      <c r="E12" s="46"/>
      <c r="F12" s="44"/>
      <c r="G12" s="47"/>
      <c r="H12" s="44"/>
      <c r="I12" s="48"/>
      <c r="J12" s="44"/>
      <c r="K12" s="48"/>
      <c r="L12" s="44"/>
      <c r="M12" s="49"/>
    </row>
    <row r="13" spans="1:13" ht="12.75">
      <c r="A13" s="15" t="s">
        <v>2</v>
      </c>
      <c r="B13" s="3"/>
      <c r="C13" s="16"/>
      <c r="D13" s="3"/>
      <c r="E13" s="17"/>
      <c r="F13" s="3"/>
      <c r="G13" s="18" t="s">
        <v>4</v>
      </c>
      <c r="H13" s="3"/>
      <c r="I13" s="19" t="s">
        <v>5</v>
      </c>
      <c r="J13" s="3"/>
      <c r="K13" s="19" t="s">
        <v>6</v>
      </c>
      <c r="L13" s="3"/>
      <c r="M13" s="19" t="s">
        <v>7</v>
      </c>
    </row>
    <row r="14" spans="1:13" ht="12.75">
      <c r="A14" s="20"/>
      <c r="B14" s="3"/>
      <c r="C14" s="50"/>
      <c r="D14" s="3"/>
      <c r="E14" s="51"/>
      <c r="F14" s="29"/>
      <c r="G14" s="51" t="s">
        <v>19</v>
      </c>
      <c r="H14" s="29"/>
      <c r="I14" s="52" t="s">
        <v>19</v>
      </c>
      <c r="J14" s="29"/>
      <c r="K14" s="52" t="s">
        <v>19</v>
      </c>
      <c r="L14" s="29"/>
      <c r="M14" s="52" t="s">
        <v>19</v>
      </c>
    </row>
    <row r="15" spans="1:13" ht="15.75">
      <c r="A15" s="21" t="s">
        <v>14</v>
      </c>
      <c r="B15" s="53"/>
      <c r="C15" s="54"/>
      <c r="D15" s="53"/>
      <c r="E15" s="55"/>
      <c r="F15" s="53"/>
      <c r="G15" s="56">
        <v>5</v>
      </c>
      <c r="H15" s="53"/>
      <c r="I15" s="57">
        <v>5.5</v>
      </c>
      <c r="J15" s="53"/>
      <c r="K15" s="57">
        <v>6.8</v>
      </c>
      <c r="L15" s="53"/>
      <c r="M15" s="57">
        <v>13.1</v>
      </c>
    </row>
    <row r="16" spans="1:13" ht="15.75">
      <c r="A16" s="21" t="s">
        <v>15</v>
      </c>
      <c r="B16" s="53"/>
      <c r="C16" s="50"/>
      <c r="D16" s="53"/>
      <c r="E16" s="58"/>
      <c r="F16" s="53"/>
      <c r="G16" s="59">
        <v>4.6</v>
      </c>
      <c r="H16" s="53"/>
      <c r="I16" s="60">
        <v>5.1</v>
      </c>
      <c r="J16" s="53"/>
      <c r="K16" s="60">
        <v>6.4</v>
      </c>
      <c r="L16" s="53"/>
      <c r="M16" s="60">
        <v>12.7</v>
      </c>
    </row>
    <row r="17" spans="1:13" ht="12.75">
      <c r="A17" s="25"/>
      <c r="C17" s="25"/>
      <c r="E17" s="25"/>
      <c r="G17" s="27"/>
      <c r="I17" s="27"/>
      <c r="K17" s="27"/>
      <c r="M17" s="27"/>
    </row>
    <row r="18" spans="1:13" ht="12.75">
      <c r="A18" s="22" t="s">
        <v>17</v>
      </c>
      <c r="B18" s="23"/>
      <c r="C18" s="22"/>
      <c r="D18" s="23"/>
      <c r="E18" s="22"/>
      <c r="G18" s="27"/>
      <c r="I18" s="24"/>
      <c r="K18" s="61"/>
      <c r="M18"/>
    </row>
    <row r="19" spans="1:13" ht="12.75">
      <c r="A19" s="22" t="s">
        <v>12</v>
      </c>
      <c r="B19" s="23"/>
      <c r="C19" s="22"/>
      <c r="D19" s="23"/>
      <c r="E19" s="22"/>
      <c r="G19" s="27"/>
      <c r="I19" s="27"/>
      <c r="K19" s="27"/>
      <c r="M19" s="66" t="s">
        <v>18</v>
      </c>
    </row>
    <row r="20" ht="12.75">
      <c r="M20" s="61"/>
    </row>
    <row r="21" spans="1:13" ht="12.75">
      <c r="A21" s="25"/>
      <c r="C21" s="25"/>
      <c r="E21" s="25"/>
      <c r="G21" s="27"/>
      <c r="I21" s="27"/>
      <c r="K21" s="27"/>
      <c r="M21" s="27"/>
    </row>
    <row r="22" spans="1:13" ht="12.75">
      <c r="A22" s="25"/>
      <c r="C22" s="25"/>
      <c r="E22" s="25"/>
      <c r="G22" s="27"/>
      <c r="I22" s="27"/>
      <c r="K22" s="27"/>
      <c r="M22" s="27"/>
    </row>
    <row r="23" spans="1:13" ht="12.75">
      <c r="A23" s="25"/>
      <c r="C23" s="25"/>
      <c r="E23" s="25"/>
      <c r="G23" s="27"/>
      <c r="I23" s="27"/>
      <c r="K23" s="27"/>
      <c r="M23" s="27"/>
    </row>
    <row r="24" spans="1:13" ht="12.75">
      <c r="A24" s="25"/>
      <c r="C24" s="25"/>
      <c r="E24" s="25"/>
      <c r="G24" s="27"/>
      <c r="I24" s="27"/>
      <c r="K24" s="27"/>
      <c r="M24" s="27"/>
    </row>
    <row r="25" spans="1:13" ht="12.75">
      <c r="A25" s="25"/>
      <c r="C25" s="25"/>
      <c r="E25" s="25"/>
      <c r="G25" s="27"/>
      <c r="I25" s="27"/>
      <c r="K25" s="27"/>
      <c r="M25" s="27"/>
    </row>
    <row r="26" spans="1:13" ht="12.75">
      <c r="A26" s="25"/>
      <c r="C26" s="25"/>
      <c r="E26" s="25"/>
      <c r="G26" s="27"/>
      <c r="I26" s="27"/>
      <c r="K26" s="27"/>
      <c r="M26" s="27"/>
    </row>
    <row r="27" spans="1:13" ht="12.75">
      <c r="A27" s="25"/>
      <c r="C27" s="25"/>
      <c r="E27" s="25"/>
      <c r="G27" s="27"/>
      <c r="I27" s="27"/>
      <c r="K27" s="27"/>
      <c r="M27" s="27"/>
    </row>
    <row r="28" spans="1:13" ht="12.75">
      <c r="A28" s="25"/>
      <c r="C28" s="25"/>
      <c r="E28" s="25"/>
      <c r="G28" s="27"/>
      <c r="I28" s="27"/>
      <c r="K28" s="27"/>
      <c r="M28" s="27"/>
    </row>
    <row r="29" spans="1:13" ht="12.75">
      <c r="A29" s="25"/>
      <c r="C29" s="25"/>
      <c r="E29" s="25"/>
      <c r="G29" s="27"/>
      <c r="I29" s="27"/>
      <c r="K29" s="27"/>
      <c r="M29" s="27"/>
    </row>
    <row r="30" spans="1:13" ht="12.75">
      <c r="A30" s="25"/>
      <c r="C30" s="25"/>
      <c r="E30" s="25"/>
      <c r="G30" s="27"/>
      <c r="I30" s="27"/>
      <c r="K30" s="27"/>
      <c r="M30" s="27"/>
    </row>
    <row r="31" spans="1:13" ht="12.75">
      <c r="A31" s="25"/>
      <c r="C31" s="25"/>
      <c r="E31" s="25"/>
      <c r="G31" s="27"/>
      <c r="I31" s="27"/>
      <c r="K31" s="27"/>
      <c r="M31" s="27"/>
    </row>
    <row r="32" spans="1:13" ht="12.75">
      <c r="A32" s="25"/>
      <c r="C32" s="25"/>
      <c r="E32" s="25"/>
      <c r="G32" s="27"/>
      <c r="I32" s="27"/>
      <c r="K32" s="27"/>
      <c r="M32" s="27"/>
    </row>
    <row r="33" spans="1:13" ht="12.75">
      <c r="A33" s="25"/>
      <c r="C33" s="25"/>
      <c r="E33" s="25"/>
      <c r="G33" s="27"/>
      <c r="I33" s="27"/>
      <c r="K33" s="27"/>
      <c r="M33" s="27"/>
    </row>
    <row r="34" spans="1:13" ht="12.75">
      <c r="A34" s="25"/>
      <c r="C34" s="25"/>
      <c r="E34" s="25"/>
      <c r="G34" s="27"/>
      <c r="I34" s="27"/>
      <c r="K34" s="27"/>
      <c r="M34" s="27"/>
    </row>
    <row r="35" spans="1:13" ht="12.75">
      <c r="A35" s="25"/>
      <c r="C35" s="25"/>
      <c r="E35" s="25"/>
      <c r="G35" s="27"/>
      <c r="I35" s="27"/>
      <c r="K35" s="27"/>
      <c r="M35" s="27"/>
    </row>
    <row r="36" spans="1:13" ht="12.75">
      <c r="A36" s="25"/>
      <c r="C36" s="25"/>
      <c r="E36" s="25"/>
      <c r="G36" s="27"/>
      <c r="I36" s="27"/>
      <c r="K36" s="27"/>
      <c r="M36" s="27"/>
    </row>
    <row r="37" spans="1:13" ht="12.75">
      <c r="A37" s="25"/>
      <c r="C37" s="25"/>
      <c r="E37" s="25"/>
      <c r="G37" s="27"/>
      <c r="I37" s="27"/>
      <c r="K37" s="27"/>
      <c r="M37" s="27"/>
    </row>
  </sheetData>
  <sheetProtection/>
  <protectedRanges>
    <protectedRange sqref="M18" name="Bereich2"/>
    <protectedRange sqref="A8 C8" name="Eingabe"/>
    <protectedRange sqref="M19" name="Bereich2_1"/>
  </protectedRanges>
  <mergeCells count="1">
    <mergeCell ref="E7:E8"/>
  </mergeCells>
  <conditionalFormatting sqref="A15:A16">
    <cfRule type="cellIs" priority="1" dxfId="0" operator="equal" stopIfTrue="1">
      <formula>$A$8</formula>
    </cfRule>
  </conditionalFormatting>
  <dataValidations count="1">
    <dataValidation type="list" allowBlank="1" showInputMessage="1" showErrorMessage="1" sqref="A8">
      <formula1>$A$15:$A$16</formula1>
    </dataValidation>
  </dataValidations>
  <hyperlinks>
    <hyperlink ref="M19" r:id="rId1" display="Bestellen"/>
  </hyperlinks>
  <printOptions/>
  <pageMargins left="0.3937007874015748" right="0.3937007874015748" top="0.984251968503937" bottom="0.7874015748031497" header="0.5118110236220472" footer="0.3937007874015748"/>
  <pageSetup horizontalDpi="300" verticalDpi="300" orientation="landscape" paperSize="9" scale="87" r:id="rId3"/>
  <headerFooter alignWithMargins="0">
    <oddHeader>&amp;R&amp;P / &amp;N</oddHeader>
    <oddFooter>&amp;L&amp;8Gasversorgung Kilchberg, &amp;D&amp;R&amp;8&amp;F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48031497" right="0.7874015748031497" top="0.984251968503937" bottom="0.7874015748031497" header="0.5118110236220472" footer="0.3937007874015748"/>
  <pageSetup horizontalDpi="300" verticalDpi="300" orientation="portrait" paperSize="9" r:id="rId1"/>
  <headerFooter alignWithMargins="0">
    <oddHeader>&amp;R&amp;P / &amp;N</oddHeader>
    <oddFooter>&amp;L&amp;8Erdgas Zürich AG, &amp;D&amp;R&amp;8&amp;F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Schenkel Daniel</dc:creator>
  <cp:keywords/>
  <dc:description/>
  <cp:lastModifiedBy>Camenzind Regula</cp:lastModifiedBy>
  <cp:lastPrinted>2011-01-11T10:16:05Z</cp:lastPrinted>
  <dcterms:created xsi:type="dcterms:W3CDTF">2003-08-31T17:46:01Z</dcterms:created>
  <dcterms:modified xsi:type="dcterms:W3CDTF">2020-02-18T11:29:12Z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